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<sst xmlns="http://schemas.openxmlformats.org/spreadsheetml/2006/main" count="223" uniqueCount="99">
  <si>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</si>
  <si>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</si>
  <si>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</si>
  <si>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</si>
  <si>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</si>
  <si>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</si>
  <si>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</si>
  <si>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</si>
  <si>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</si>
  <si>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</si>
  <si>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</si>
  <si>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</si>
  <si>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</si>
  <si>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</si>
  <si>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</si>
  <si>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</si>
  <si>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</si>
  <si>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</si>
  <si>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</si>
  <si>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</si>
  <si>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</si>
  <si>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</si>
  <si>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</si>
  <si>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</si>
  <si>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</si>
  <si>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</si>
  <si>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</si>
  <si>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</si>
  <si>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</si>
  <si>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</si>
  <si>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</si>
  <si>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</si>
  <si>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</si>
  <si>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</si>
  <si>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</si>
  <si>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</si>
  <si>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</si>
  <si>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</si>
  <si>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</si>
  <si>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</si>
  <si>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</si>
  <si>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</si>
  <si>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</si>
  <si>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</si>
  <si>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</si>
  <si>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</si>
  <si>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</si>
  <si>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</si>
  <si>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</si>
  <si>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</si>
  <si>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</si>
  <si>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</si>
  <si>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</si>
  <si>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</si>
  <si>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</si>
  <si>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</si>
  <si>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</si>
  <si>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</si>
  <si>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</si>
  <si>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</si>
  <si>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</si>
  <si>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</si>
  <si>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</si>
  <si>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</si>
  <si>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</si>
  <si>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</si>
  <si>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</si>
  <si>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</si>
  <si>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</si>
  <si>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</si>
  <si>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</si>
  <si>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</si>
  <si>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</si>
  <si>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</si>
  <si>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</si>
  <si>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</si>
  <si>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</si>
  <si>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</si>
  <si>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</si>
  <si>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</si>
  <si>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</si>
  <si>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</si>
  <si>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</si>
  <si>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</si>
  <si>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</si>
  <si>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</si>
  <si>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</si>
  <si>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</si>
  <si>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</si>
  <si>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</si>
  <si>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</si>
  <si>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</si>
  <si>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</si>
  <si>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</si>
  <si>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23.05.2018р. :</t>
  </si>
  <si>
    <t>станом на 25.05.2018</t>
  </si>
  <si>
    <r>
      <t xml:space="preserve">станом на 25.05.2018р.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</si>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</sst>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3.6"/>
      <color indexed="8"/>
      <name val="Times New Roman"/>
      <family val="1"/>
    </font>
    <font>
      <sz val="7.9"/>
      <color indexed="8"/>
      <name val="Calibri"/>
      <family val="2"/>
    </font>
    <font>
      <sz val="6.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 val="autoZero"/>
        <c:auto val="0"/>
        <c:lblOffset val="100"/>
        <c:tickLblSkip val="1"/>
        <c:noMultiLvlLbl val="0"/>
      </c:catAx>
      <c:valAx>
        <c:axId val="664375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515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auto val="0"/>
        <c:lblOffset val="100"/>
        <c:tickLblSkip val="1"/>
        <c:noMultiLvlLbl val="0"/>
      </c:catAx>
      <c:valAx>
        <c:axId val="127344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 val="autoZero"/>
        <c:auto val="0"/>
        <c:lblOffset val="100"/>
        <c:tickLblSkip val="1"/>
        <c:noMultiLvlLbl val="0"/>
      </c:catAx>
      <c:valAx>
        <c:axId val="248587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05"/>
        <c:crosses val="autoZero"/>
        <c:auto val="0"/>
        <c:lblOffset val="100"/>
        <c:tickLblSkip val="1"/>
        <c:noMultiLvlLbl val="0"/>
      </c:catAx>
      <c:valAx>
        <c:axId val="2900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018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 val="autoZero"/>
        <c:auto val="0"/>
        <c:lblOffset val="100"/>
        <c:tickLblSkip val="1"/>
        <c:noMultiLvlLbl val="0"/>
      </c:catAx>
      <c:valAx>
        <c:axId val="234904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00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0087144"/>
        <c:axId val="23675433"/>
      </c:bar3D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7144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752306"/>
        <c:axId val="38661891"/>
      </c:bar3D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155 348,8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622 823,3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- 47 368,9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644 575,1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- 21 751,9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66</v>
      </c>
      <c r="S1" s="144"/>
      <c r="T1" s="144"/>
      <c r="U1" s="144"/>
      <c r="V1" s="144"/>
      <c r="W1" s="145"/>
    </row>
    <row r="2" spans="1:23" ht="15" thickBot="1">
      <c r="A2" s="146" t="s">
        <v>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71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4">
        <v>0</v>
      </c>
      <c r="V4" s="15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7">
        <v>1</v>
      </c>
      <c r="V5" s="11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7">
        <v>0</v>
      </c>
      <c r="V8" s="11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7">
        <v>0</v>
      </c>
      <c r="V10" s="11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7">
        <v>0</v>
      </c>
      <c r="V12" s="11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7">
        <v>0</v>
      </c>
      <c r="V14" s="11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7">
        <v>0</v>
      </c>
      <c r="V16" s="11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7">
        <v>0</v>
      </c>
      <c r="V21" s="11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7">
        <v>0</v>
      </c>
      <c r="V22" s="11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2">
        <v>0</v>
      </c>
      <c r="V23" s="13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4">
        <f>SUM(U4:U23)</f>
        <v>1</v>
      </c>
      <c r="V24" s="13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43132</v>
      </c>
      <c r="S29" s="137">
        <f>14560.55/1000</f>
        <v>14.56055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43132</v>
      </c>
      <c r="S39" s="126">
        <f>4362046.31/1000</f>
        <v>4362.04631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73</v>
      </c>
      <c r="S1" s="144"/>
      <c r="T1" s="144"/>
      <c r="U1" s="144"/>
      <c r="V1" s="144"/>
      <c r="W1" s="145"/>
    </row>
    <row r="2" spans="1:23" ht="15" thickBot="1">
      <c r="A2" s="146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7">
        <v>0</v>
      </c>
      <c r="V5" s="11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7">
        <v>0</v>
      </c>
      <c r="V8" s="11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7">
        <v>0</v>
      </c>
      <c r="V9" s="11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7">
        <v>1</v>
      </c>
      <c r="V10" s="11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7">
        <v>0</v>
      </c>
      <c r="V12" s="11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7">
        <v>0</v>
      </c>
      <c r="V15" s="11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7">
        <v>0</v>
      </c>
      <c r="V18" s="11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7">
        <v>0</v>
      </c>
      <c r="V19" s="11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7">
        <v>0</v>
      </c>
      <c r="V21" s="11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2">
        <v>0</v>
      </c>
      <c r="V23" s="13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4">
        <f>SUM(U4:U23)</f>
        <v>1</v>
      </c>
      <c r="V24" s="13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43160</v>
      </c>
      <c r="S29" s="137">
        <v>144.8304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43160</v>
      </c>
      <c r="S39" s="126">
        <v>4586.3857499999995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81</v>
      </c>
      <c r="S1" s="144"/>
      <c r="T1" s="144"/>
      <c r="U1" s="144"/>
      <c r="V1" s="144"/>
      <c r="W1" s="145"/>
    </row>
    <row r="2" spans="1:23" ht="15" thickBot="1">
      <c r="A2" s="146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83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7">
        <v>0</v>
      </c>
      <c r="V5" s="11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7">
        <v>1</v>
      </c>
      <c r="V8" s="11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7">
        <v>0</v>
      </c>
      <c r="V12" s="11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7">
        <v>0</v>
      </c>
      <c r="V13" s="11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7">
        <v>0</v>
      </c>
      <c r="V14" s="11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7">
        <v>0</v>
      </c>
      <c r="V18" s="11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7">
        <v>0</v>
      </c>
      <c r="V19" s="11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7">
        <v>0</v>
      </c>
      <c r="V20" s="11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7">
        <v>0</v>
      </c>
      <c r="V21" s="11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7">
        <v>0</v>
      </c>
      <c r="V23" s="11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2"/>
      <c r="V24" s="13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4">
        <f>SUM(U4:U24)</f>
        <v>1</v>
      </c>
      <c r="V25" s="13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43191</v>
      </c>
      <c r="S30" s="137">
        <v>36.88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43191</v>
      </c>
      <c r="S40" s="126">
        <v>6267.390409999999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85</v>
      </c>
      <c r="S1" s="144"/>
      <c r="T1" s="144"/>
      <c r="U1" s="144"/>
      <c r="V1" s="144"/>
      <c r="W1" s="145"/>
    </row>
    <row r="2" spans="1:23" ht="15" thickBot="1">
      <c r="A2" s="146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4">
        <v>0</v>
      </c>
      <c r="V4" s="15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7">
        <v>0</v>
      </c>
      <c r="V5" s="11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7">
        <v>0</v>
      </c>
      <c r="V8" s="11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7">
        <v>0</v>
      </c>
      <c r="V10" s="11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7">
        <v>0</v>
      </c>
      <c r="V13" s="11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7">
        <v>1</v>
      </c>
      <c r="V17" s="11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7">
        <v>0</v>
      </c>
      <c r="V18" s="11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7">
        <v>0</v>
      </c>
      <c r="V19" s="11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7">
        <v>0</v>
      </c>
      <c r="V21" s="11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2">
        <v>0</v>
      </c>
      <c r="V22" s="13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4">
        <f>SUM(U4:U22)</f>
        <v>1</v>
      </c>
      <c r="V23" s="13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2" t="s">
        <v>33</v>
      </c>
      <c r="S26" s="122"/>
      <c r="T26" s="122"/>
      <c r="U26" s="12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29</v>
      </c>
      <c r="S27" s="136"/>
      <c r="T27" s="136"/>
      <c r="U27" s="13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4">
        <v>43221</v>
      </c>
      <c r="S28" s="137">
        <f>164449.89/1000</f>
        <v>164.44989</v>
      </c>
      <c r="T28" s="137"/>
      <c r="U28" s="13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/>
      <c r="S29" s="137"/>
      <c r="T29" s="137"/>
      <c r="U29" s="13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9" t="s">
        <v>45</v>
      </c>
      <c r="T31" s="12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1" t="s">
        <v>40</v>
      </c>
      <c r="T32" s="12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2" t="s">
        <v>30</v>
      </c>
      <c r="S36" s="122"/>
      <c r="T36" s="122"/>
      <c r="U36" s="12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31</v>
      </c>
      <c r="S37" s="123"/>
      <c r="T37" s="123"/>
      <c r="U37" s="12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>
        <v>43221</v>
      </c>
      <c r="S38" s="126">
        <f>6073942.31/1000</f>
        <v>6073.942309999999</v>
      </c>
      <c r="T38" s="127"/>
      <c r="U38" s="12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/>
      <c r="S39" s="129"/>
      <c r="T39" s="130"/>
      <c r="U39" s="13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90</v>
      </c>
      <c r="S1" s="144"/>
      <c r="T1" s="144"/>
      <c r="U1" s="144"/>
      <c r="V1" s="144"/>
      <c r="W1" s="145"/>
    </row>
    <row r="2" spans="1:23" ht="15" thickBot="1">
      <c r="A2" s="146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96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6351.754705882352</v>
      </c>
      <c r="R4" s="94">
        <v>0</v>
      </c>
      <c r="S4" s="95">
        <v>0</v>
      </c>
      <c r="T4" s="96">
        <v>10</v>
      </c>
      <c r="U4" s="154">
        <v>0</v>
      </c>
      <c r="V4" s="15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6351.8</v>
      </c>
      <c r="R5" s="69">
        <v>0</v>
      </c>
      <c r="S5" s="65">
        <v>0</v>
      </c>
      <c r="T5" s="70">
        <v>1</v>
      </c>
      <c r="U5" s="117">
        <v>0</v>
      </c>
      <c r="V5" s="11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6351.8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6351.8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6351.8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6351.8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6351.8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6351.8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6351.8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6351.8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6351.8</v>
      </c>
      <c r="R14" s="69">
        <v>0</v>
      </c>
      <c r="S14" s="65">
        <v>26.1</v>
      </c>
      <c r="T14" s="74">
        <v>0</v>
      </c>
      <c r="U14" s="117">
        <v>0</v>
      </c>
      <c r="V14" s="11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6351.8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6351.8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6351.8</v>
      </c>
      <c r="R17" s="69">
        <v>74.4</v>
      </c>
      <c r="S17" s="65">
        <v>0</v>
      </c>
      <c r="T17" s="74">
        <v>0</v>
      </c>
      <c r="U17" s="117">
        <v>0</v>
      </c>
      <c r="V17" s="11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6351.8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6351.8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6351.8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6351.8</v>
      </c>
      <c r="R21" s="102"/>
      <c r="S21" s="103"/>
      <c r="T21" s="104"/>
      <c r="U21" s="117"/>
      <c r="V21" s="118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6351.8</v>
      </c>
      <c r="R22" s="102"/>
      <c r="S22" s="103"/>
      <c r="T22" s="104"/>
      <c r="U22" s="117"/>
      <c r="V22" s="118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6351.8</v>
      </c>
      <c r="R23" s="102"/>
      <c r="S23" s="103"/>
      <c r="T23" s="104"/>
      <c r="U23" s="117"/>
      <c r="V23" s="118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7200</v>
      </c>
      <c r="P24" s="3">
        <f t="shared" si="2"/>
        <v>0</v>
      </c>
      <c r="Q24" s="2">
        <v>6351.8</v>
      </c>
      <c r="R24" s="98"/>
      <c r="S24" s="99"/>
      <c r="T24" s="100"/>
      <c r="U24" s="132"/>
      <c r="V24" s="133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59549.02</v>
      </c>
      <c r="C25" s="85">
        <f t="shared" si="4"/>
        <v>6048.89</v>
      </c>
      <c r="D25" s="107">
        <f t="shared" si="4"/>
        <v>1073.3400000000001</v>
      </c>
      <c r="E25" s="107">
        <f t="shared" si="4"/>
        <v>4975.55</v>
      </c>
      <c r="F25" s="85">
        <f t="shared" si="4"/>
        <v>522.77</v>
      </c>
      <c r="G25" s="85">
        <f t="shared" si="4"/>
        <v>7131.07</v>
      </c>
      <c r="H25" s="85">
        <f t="shared" si="4"/>
        <v>26631.96</v>
      </c>
      <c r="I25" s="85">
        <f t="shared" si="4"/>
        <v>1851.93</v>
      </c>
      <c r="J25" s="85">
        <f t="shared" si="4"/>
        <v>699.05</v>
      </c>
      <c r="K25" s="85">
        <f t="shared" si="4"/>
        <v>559.6</v>
      </c>
      <c r="L25" s="85">
        <f t="shared" si="4"/>
        <v>1129.2</v>
      </c>
      <c r="M25" s="84">
        <f t="shared" si="4"/>
        <v>3856.340000000001</v>
      </c>
      <c r="N25" s="84">
        <f t="shared" si="4"/>
        <v>107979.82999999999</v>
      </c>
      <c r="O25" s="84">
        <f t="shared" si="4"/>
        <v>135300</v>
      </c>
      <c r="P25" s="86">
        <f>N25/O25</f>
        <v>0.7980770879526976</v>
      </c>
      <c r="Q25" s="2"/>
      <c r="R25" s="75">
        <f>SUM(R4:R24)</f>
        <v>74.4</v>
      </c>
      <c r="S25" s="75">
        <f>SUM(S4:S24)</f>
        <v>26.1</v>
      </c>
      <c r="T25" s="75">
        <f>SUM(T4:T24)</f>
        <v>56.7</v>
      </c>
      <c r="U25" s="134">
        <f>SUM(U4:U24)</f>
        <v>1</v>
      </c>
      <c r="V25" s="135"/>
      <c r="W25" s="111">
        <f>R25+S25+U25+T25+V25</f>
        <v>158.2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43245</v>
      </c>
      <c r="S30" s="137">
        <v>88.837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43245</v>
      </c>
      <c r="S40" s="126">
        <v>4240.388419999998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59" t="s">
        <v>32</v>
      </c>
      <c r="B27" s="168" t="s">
        <v>43</v>
      </c>
      <c r="C27" s="168"/>
      <c r="D27" s="161" t="s">
        <v>49</v>
      </c>
      <c r="E27" s="162"/>
      <c r="F27" s="163" t="s">
        <v>44</v>
      </c>
      <c r="G27" s="164"/>
      <c r="H27" s="165" t="s">
        <v>52</v>
      </c>
      <c r="I27" s="161"/>
      <c r="J27" s="176"/>
      <c r="K27" s="177"/>
      <c r="L27" s="173" t="s">
        <v>36</v>
      </c>
      <c r="M27" s="174"/>
      <c r="N27" s="175"/>
      <c r="O27" s="169" t="s">
        <v>98</v>
      </c>
      <c r="P27" s="170"/>
    </row>
    <row r="28" spans="1:16" ht="30.75" customHeight="1">
      <c r="A28" s="160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4"/>
      <c r="P28" s="161"/>
    </row>
    <row r="29" spans="1:16" ht="23.25" customHeight="1" thickBot="1">
      <c r="A29" s="40">
        <f>травень!S40</f>
        <v>4240.388419999998</v>
      </c>
      <c r="B29" s="45">
        <v>4015</v>
      </c>
      <c r="C29" s="45">
        <v>1535.78</v>
      </c>
      <c r="D29" s="45">
        <v>1000.03</v>
      </c>
      <c r="E29" s="45">
        <v>1596.99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4942.8</v>
      </c>
      <c r="N29" s="47">
        <f>M29-L29</f>
        <v>-10082.23</v>
      </c>
      <c r="O29" s="171">
        <f>травень!S30</f>
        <v>88.837</v>
      </c>
      <c r="P29" s="17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362806.13999999996</v>
      </c>
      <c r="C48" s="28">
        <v>357903.04</v>
      </c>
      <c r="F48" s="1" t="s">
        <v>22</v>
      </c>
      <c r="G48" s="6"/>
      <c r="H48" s="17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65462.66</v>
      </c>
      <c r="G49" s="6"/>
      <c r="H49" s="17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117946.52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43124.09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644575.12</v>
      </c>
      <c r="C56" s="9">
        <v>622823.25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1535.78</v>
      </c>
    </row>
    <row r="59" spans="1:3" ht="25.5">
      <c r="A59" s="76" t="s">
        <v>54</v>
      </c>
      <c r="B59" s="9">
        <f>D29</f>
        <v>1000.03</v>
      </c>
      <c r="C59" s="9">
        <f>E29</f>
        <v>1596.99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25217.1</v>
      </c>
      <c r="G7" s="18">
        <f t="shared" si="0"/>
        <v>400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155348.76</v>
      </c>
      <c r="G17" s="30">
        <f t="shared" si="2"/>
        <v>128556.4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1653534.8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-25217.100000000006</v>
      </c>
      <c r="G21" s="15">
        <f t="shared" si="3"/>
        <v>-400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-0.020000000004074536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2018-05-25T09:43:20Z</dcterms:modified>
  <cp:category/>
  <cp:version/>
  <cp:contentType/>
  <cp:contentStatus/>
</cp:coreProperties>
</file>